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1" i="1" l="1"/>
  <c r="D23" i="1"/>
  <c r="D19" i="1"/>
  <c r="D16" i="1"/>
  <c r="D47" i="1" l="1"/>
  <c r="D44" i="1"/>
  <c r="D43" i="1"/>
  <c r="D45" i="1"/>
  <c r="D49" i="1" s="1"/>
  <c r="D51" i="1" s="1"/>
  <c r="D39" i="1"/>
  <c r="D35" i="1"/>
  <c r="D28" i="1"/>
  <c r="D29" i="1" s="1"/>
  <c r="D36" i="1"/>
  <c r="D37" i="1" s="1"/>
  <c r="D31" i="1"/>
  <c r="D27" i="1"/>
</calcChain>
</file>

<file path=xl/sharedStrings.xml><?xml version="1.0" encoding="utf-8"?>
<sst xmlns="http://schemas.openxmlformats.org/spreadsheetml/2006/main" count="97" uniqueCount="41">
  <si>
    <t>№</t>
  </si>
  <si>
    <t>სამუშაოს დასახელება</t>
  </si>
  <si>
    <t>განზ.ბა</t>
  </si>
  <si>
    <t>მასალა</t>
  </si>
  <si>
    <t>ხელფასი</t>
  </si>
  <si>
    <t>ტრანსპორტი</t>
  </si>
  <si>
    <t>ჯამი</t>
  </si>
  <si>
    <t>ერთ. ფასი</t>
  </si>
  <si>
    <t>,,რაჭა''ჰესი</t>
  </si>
  <si>
    <t>სამუშაოს მოცულობები</t>
  </si>
  <si>
    <t>მოსამზადებელი სამუშაოები</t>
  </si>
  <si>
    <t>არხის თავის გასუფთავება მიწის ფენისგან.</t>
  </si>
  <si>
    <t>რაოდ.ბა</t>
  </si>
  <si>
    <t>სამსენებლო ნაგვის გადადგილება 50 მ-ს მანძილზე.</t>
  </si>
  <si>
    <t>არხის ამოსუფთავება სამშენებლო ნაგვისგან.</t>
  </si>
  <si>
    <t>კბ.მ</t>
  </si>
  <si>
    <t>სამონტაჟო სამუშაოები</t>
  </si>
  <si>
    <t>სამშენებლო მასალის გადადგილება 150 მ-ს მანძილზე ხელის ურიკით.</t>
  </si>
  <si>
    <t>კვ.მ</t>
  </si>
  <si>
    <t>არხის ძირის მოჭიმვა ქვიშა-ცემენტის ხსნარით(სისქე 50 მმ).</t>
  </si>
  <si>
    <t>არხის კედლების შელესვა ქვიშა-ცემენტის ხსნარით(სისქე 30 მმ).</t>
  </si>
  <si>
    <t>არხის კედლების  ნაპრალების და ღრმულების შევსება.</t>
  </si>
  <si>
    <t>არხის კედლების და ძირის გასუფთავება ამორტიზირებული უბნებისაგან და ქვიშა-ცემენტის ფენისგან.</t>
  </si>
  <si>
    <t>შრომითი დანახარჯები</t>
  </si>
  <si>
    <t>ქვიშა 2-5 მმ</t>
  </si>
  <si>
    <t>ცემენტი მ-400</t>
  </si>
  <si>
    <t>ტ</t>
  </si>
  <si>
    <t>კგ</t>
  </si>
  <si>
    <t>მანქანა-მექანიზმები</t>
  </si>
  <si>
    <t>ელექტრო ბეტონის შემრევი</t>
  </si>
  <si>
    <t>კალმატრონი(KALMATRON-D)</t>
  </si>
  <si>
    <t>ხელის ურიკა</t>
  </si>
  <si>
    <t>საბეტონე ნარევი</t>
  </si>
  <si>
    <t>არმატურა AIII Ф10</t>
  </si>
  <si>
    <t>სამონტაჟო მავთული 1.5 მმ</t>
  </si>
  <si>
    <t>ლითონის საჭრელი ქვა Ф230</t>
  </si>
  <si>
    <t>ც</t>
  </si>
  <si>
    <t>საყალიბე მასალა</t>
  </si>
  <si>
    <t>მანქანა მექანიზმები</t>
  </si>
  <si>
    <t>არხის მარჯვენა კედლის აღდგენა ბეტონით.(12*1*0.25 მ)</t>
  </si>
  <si>
    <t>სადერევაციო არხის(1.8*1.2*60 მ)ძირის და კედლების  რეაბილიტაცია.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</si>
</sst>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8" workbookViewId="0">
      <selection activeCell="R11" sqref="R11"/>
    </sheetView>
  </sheetViews>
  <sheetFormatPr defaultRowHeight="15" x14ac:dyDescent="0.25"/>
  <cols>
    <col min="1" max="1" width="5.28515625" customWidth="1"/>
    <col min="2" max="2" width="34.42578125" customWidth="1"/>
    <col min="4" max="4" width="9.85546875" customWidth="1"/>
    <col min="5" max="5" width="11.7109375" customWidth="1"/>
    <col min="7" max="7" width="11.7109375" customWidth="1"/>
    <col min="9" max="9" width="11.7109375" customWidth="1"/>
  </cols>
  <sheetData>
    <row r="1" spans="1:12" ht="21.7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21.75" customHeight="1" x14ac:dyDescent="0.2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21" customHeight="1" x14ac:dyDescent="0.2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ht="17.25" customHeight="1" x14ac:dyDescent="0.25">
      <c r="A4" s="21" t="s">
        <v>0</v>
      </c>
      <c r="B4" s="21" t="s">
        <v>1</v>
      </c>
      <c r="C4" s="21" t="s">
        <v>2</v>
      </c>
      <c r="D4" s="21" t="s">
        <v>12</v>
      </c>
      <c r="E4" s="23" t="s">
        <v>3</v>
      </c>
      <c r="F4" s="24"/>
      <c r="G4" s="23" t="s">
        <v>4</v>
      </c>
      <c r="H4" s="24"/>
      <c r="I4" s="23" t="s">
        <v>5</v>
      </c>
      <c r="J4" s="24"/>
      <c r="K4" s="21" t="s">
        <v>6</v>
      </c>
    </row>
    <row r="5" spans="1:12" ht="19.5" customHeight="1" x14ac:dyDescent="0.25">
      <c r="A5" s="22"/>
      <c r="B5" s="22"/>
      <c r="C5" s="22"/>
      <c r="D5" s="22"/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5" t="s">
        <v>6</v>
      </c>
      <c r="K5" s="22"/>
    </row>
    <row r="6" spans="1:12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2" ht="20.25" customHeight="1" x14ac:dyDescent="0.25">
      <c r="A7" s="5">
        <v>1</v>
      </c>
      <c r="B7" s="5" t="s">
        <v>10</v>
      </c>
      <c r="C7" s="1"/>
      <c r="D7" s="1"/>
      <c r="E7" s="1"/>
      <c r="F7" s="1"/>
      <c r="G7" s="1"/>
      <c r="H7" s="1"/>
      <c r="I7" s="1"/>
      <c r="J7" s="1"/>
      <c r="K7" s="1"/>
    </row>
    <row r="8" spans="1:12" ht="62.25" customHeight="1" x14ac:dyDescent="0.25">
      <c r="A8" s="2">
        <v>1.1000000000000001</v>
      </c>
      <c r="B8" s="3" t="s">
        <v>22</v>
      </c>
      <c r="C8" s="2" t="s">
        <v>15</v>
      </c>
      <c r="D8" s="2">
        <v>16</v>
      </c>
      <c r="E8" s="1"/>
      <c r="F8" s="1"/>
      <c r="G8" s="1"/>
      <c r="H8" s="1"/>
      <c r="I8" s="1"/>
      <c r="J8" s="1"/>
      <c r="K8" s="1"/>
      <c r="L8" s="10"/>
    </row>
    <row r="9" spans="1:12" ht="37.5" customHeight="1" x14ac:dyDescent="0.25">
      <c r="A9" s="2">
        <v>1.2</v>
      </c>
      <c r="B9" s="3" t="s">
        <v>11</v>
      </c>
      <c r="C9" s="2" t="s">
        <v>15</v>
      </c>
      <c r="D9" s="2">
        <v>13.2</v>
      </c>
      <c r="E9" s="1"/>
      <c r="F9" s="1"/>
      <c r="G9" s="1"/>
      <c r="H9" s="1"/>
      <c r="I9" s="1"/>
      <c r="J9" s="1"/>
      <c r="K9" s="1"/>
    </row>
    <row r="10" spans="1:12" ht="33.75" customHeight="1" x14ac:dyDescent="0.25">
      <c r="A10" s="2">
        <v>1.3</v>
      </c>
      <c r="B10" s="3" t="s">
        <v>14</v>
      </c>
      <c r="C10" s="2" t="s">
        <v>15</v>
      </c>
      <c r="D10" s="2">
        <v>16</v>
      </c>
      <c r="E10" s="1"/>
      <c r="F10" s="1"/>
      <c r="G10" s="1"/>
      <c r="H10" s="1"/>
      <c r="I10" s="1"/>
      <c r="J10" s="1"/>
      <c r="K10" s="1"/>
      <c r="L10" s="10"/>
    </row>
    <row r="11" spans="1:12" ht="34.5" customHeight="1" x14ac:dyDescent="0.25">
      <c r="A11" s="2">
        <v>1.4</v>
      </c>
      <c r="B11" s="3" t="s">
        <v>13</v>
      </c>
      <c r="C11" s="2" t="s">
        <v>26</v>
      </c>
      <c r="D11" s="2">
        <f>D8*2.2</f>
        <v>35.200000000000003</v>
      </c>
      <c r="E11" s="1"/>
      <c r="F11" s="1"/>
      <c r="G11" s="1"/>
      <c r="H11" s="1"/>
      <c r="I11" s="1"/>
      <c r="J11" s="1"/>
      <c r="K11" s="1"/>
      <c r="L11" s="10"/>
    </row>
    <row r="12" spans="1:12" ht="18.75" customHeight="1" x14ac:dyDescent="0.25">
      <c r="A12" s="5">
        <v>2</v>
      </c>
      <c r="B12" s="5" t="s">
        <v>16</v>
      </c>
      <c r="C12" s="1"/>
      <c r="D12" s="1"/>
      <c r="E12" s="1"/>
      <c r="F12" s="1"/>
      <c r="G12" s="1"/>
      <c r="H12" s="1"/>
      <c r="I12" s="1"/>
      <c r="J12" s="1"/>
      <c r="K12" s="1"/>
    </row>
    <row r="13" spans="1:12" ht="31.5" customHeight="1" x14ac:dyDescent="0.25">
      <c r="A13" s="5"/>
      <c r="B13" s="11" t="s">
        <v>39</v>
      </c>
      <c r="C13" s="12" t="s">
        <v>15</v>
      </c>
      <c r="D13" s="12">
        <v>3</v>
      </c>
      <c r="E13" s="13"/>
      <c r="F13" s="13"/>
      <c r="G13" s="13"/>
      <c r="H13" s="13"/>
      <c r="I13" s="13"/>
      <c r="J13" s="13"/>
      <c r="K13" s="13"/>
    </row>
    <row r="14" spans="1:12" ht="18.75" customHeight="1" x14ac:dyDescent="0.25">
      <c r="A14" s="5"/>
      <c r="B14" s="14" t="s">
        <v>23</v>
      </c>
      <c r="C14" s="15" t="s">
        <v>15</v>
      </c>
      <c r="D14" s="15">
        <v>3</v>
      </c>
      <c r="E14" s="13"/>
      <c r="F14" s="13"/>
      <c r="G14" s="13"/>
      <c r="H14" s="13"/>
      <c r="I14" s="13"/>
      <c r="J14" s="13"/>
      <c r="K14" s="13"/>
    </row>
    <row r="15" spans="1:12" ht="18.75" customHeight="1" x14ac:dyDescent="0.25">
      <c r="A15" s="5"/>
      <c r="B15" s="16" t="s">
        <v>3</v>
      </c>
      <c r="C15" s="15"/>
      <c r="D15" s="15"/>
      <c r="E15" s="13"/>
      <c r="F15" s="13"/>
      <c r="G15" s="13"/>
      <c r="H15" s="13"/>
      <c r="I15" s="13"/>
      <c r="J15" s="13"/>
      <c r="K15" s="13"/>
    </row>
    <row r="16" spans="1:12" ht="18.75" customHeight="1" x14ac:dyDescent="0.25">
      <c r="A16" s="5"/>
      <c r="B16" s="17" t="s">
        <v>32</v>
      </c>
      <c r="C16" s="15" t="s">
        <v>15</v>
      </c>
      <c r="D16" s="15">
        <f>D14*1.2</f>
        <v>3.5999999999999996</v>
      </c>
      <c r="E16" s="13"/>
      <c r="F16" s="13"/>
      <c r="G16" s="13"/>
      <c r="H16" s="13"/>
      <c r="I16" s="13"/>
      <c r="J16" s="13"/>
      <c r="K16" s="13"/>
    </row>
    <row r="17" spans="1:11" ht="18.75" customHeight="1" x14ac:dyDescent="0.25">
      <c r="A17" s="5"/>
      <c r="B17" s="17" t="s">
        <v>25</v>
      </c>
      <c r="C17" s="15" t="s">
        <v>26</v>
      </c>
      <c r="D17" s="15">
        <f>D14*0.5</f>
        <v>1.5</v>
      </c>
      <c r="E17" s="13"/>
      <c r="F17" s="13"/>
      <c r="G17" s="13"/>
      <c r="H17" s="13"/>
      <c r="I17" s="13"/>
      <c r="J17" s="13"/>
      <c r="K17" s="13"/>
    </row>
    <row r="18" spans="1:11" ht="18.75" customHeight="1" x14ac:dyDescent="0.25">
      <c r="A18" s="5"/>
      <c r="B18" s="17" t="s">
        <v>33</v>
      </c>
      <c r="C18" s="15" t="s">
        <v>26</v>
      </c>
      <c r="D18" s="18">
        <f>D13*4*20*0.61/1000</f>
        <v>0.1464</v>
      </c>
      <c r="E18" s="13"/>
      <c r="F18" s="13"/>
      <c r="G18" s="13"/>
      <c r="H18" s="13"/>
      <c r="I18" s="13"/>
      <c r="J18" s="13"/>
      <c r="K18" s="13"/>
    </row>
    <row r="19" spans="1:11" ht="18.75" customHeight="1" x14ac:dyDescent="0.25">
      <c r="A19" s="5"/>
      <c r="B19" s="17" t="s">
        <v>34</v>
      </c>
      <c r="C19" s="15" t="s">
        <v>27</v>
      </c>
      <c r="D19" s="18">
        <f>D18*11</f>
        <v>1.6104000000000001</v>
      </c>
      <c r="E19" s="13"/>
      <c r="F19" s="13"/>
      <c r="G19" s="13"/>
      <c r="H19" s="13"/>
      <c r="I19" s="13"/>
      <c r="J19" s="13"/>
      <c r="K19" s="13"/>
    </row>
    <row r="20" spans="1:11" ht="18.75" customHeight="1" x14ac:dyDescent="0.25">
      <c r="A20" s="5"/>
      <c r="B20" s="17" t="s">
        <v>35</v>
      </c>
      <c r="C20" s="15" t="s">
        <v>36</v>
      </c>
      <c r="D20" s="15">
        <v>10</v>
      </c>
      <c r="E20" s="13"/>
      <c r="F20" s="13"/>
      <c r="G20" s="13"/>
      <c r="H20" s="13"/>
      <c r="I20" s="13"/>
      <c r="J20" s="13"/>
      <c r="K20" s="13"/>
    </row>
    <row r="21" spans="1:11" ht="18.75" customHeight="1" x14ac:dyDescent="0.25">
      <c r="A21" s="5"/>
      <c r="B21" s="17" t="s">
        <v>37</v>
      </c>
      <c r="C21" s="15" t="s">
        <v>18</v>
      </c>
      <c r="D21" s="15">
        <v>6</v>
      </c>
      <c r="E21" s="13"/>
      <c r="F21" s="13"/>
      <c r="G21" s="13"/>
      <c r="H21" s="13"/>
      <c r="I21" s="13"/>
      <c r="J21" s="13"/>
      <c r="K21" s="13"/>
    </row>
    <row r="22" spans="1:11" ht="18.75" customHeight="1" x14ac:dyDescent="0.25">
      <c r="A22" s="5"/>
      <c r="B22" s="16" t="s">
        <v>38</v>
      </c>
      <c r="C22" s="15"/>
      <c r="D22" s="13"/>
      <c r="E22" s="13"/>
      <c r="F22" s="13"/>
      <c r="G22" s="13"/>
      <c r="H22" s="13"/>
      <c r="I22" s="13"/>
      <c r="J22" s="13"/>
      <c r="K22" s="13"/>
    </row>
    <row r="23" spans="1:11" ht="18.75" customHeight="1" x14ac:dyDescent="0.25">
      <c r="A23" s="5"/>
      <c r="B23" s="17" t="s">
        <v>29</v>
      </c>
      <c r="C23" s="15" t="s">
        <v>15</v>
      </c>
      <c r="D23" s="15">
        <f>D13</f>
        <v>3</v>
      </c>
      <c r="E23" s="13"/>
      <c r="F23" s="13"/>
      <c r="G23" s="13"/>
      <c r="H23" s="13"/>
      <c r="I23" s="13"/>
      <c r="J23" s="13"/>
      <c r="K23" s="13"/>
    </row>
    <row r="24" spans="1:11" ht="48.75" customHeight="1" x14ac:dyDescent="0.25">
      <c r="A24" s="5">
        <v>1</v>
      </c>
      <c r="B24" s="7" t="s">
        <v>19</v>
      </c>
      <c r="C24" s="5" t="s">
        <v>18</v>
      </c>
      <c r="D24" s="5">
        <v>62</v>
      </c>
      <c r="E24" s="1"/>
      <c r="F24" s="1"/>
      <c r="G24" s="1"/>
      <c r="H24" s="1"/>
      <c r="I24" s="1"/>
      <c r="J24" s="1"/>
      <c r="K24" s="1"/>
    </row>
    <row r="25" spans="1:11" ht="23.25" customHeight="1" x14ac:dyDescent="0.25">
      <c r="A25" s="2"/>
      <c r="B25" s="3" t="s">
        <v>23</v>
      </c>
      <c r="C25" s="2" t="s">
        <v>18</v>
      </c>
      <c r="D25" s="2">
        <v>62</v>
      </c>
      <c r="E25" s="1"/>
      <c r="F25" s="1"/>
      <c r="G25" s="1"/>
      <c r="H25" s="1"/>
      <c r="I25" s="1"/>
      <c r="J25" s="1"/>
      <c r="K25" s="1"/>
    </row>
    <row r="26" spans="1:11" ht="20.25" customHeight="1" x14ac:dyDescent="0.25">
      <c r="A26" s="2"/>
      <c r="B26" s="7" t="s">
        <v>3</v>
      </c>
      <c r="C26" s="2"/>
      <c r="D26" s="2"/>
      <c r="E26" s="1"/>
      <c r="F26" s="1"/>
      <c r="G26" s="1"/>
      <c r="H26" s="1"/>
      <c r="I26" s="1"/>
      <c r="J26" s="1"/>
      <c r="K26" s="1"/>
    </row>
    <row r="27" spans="1:11" ht="21.75" customHeight="1" x14ac:dyDescent="0.25">
      <c r="A27" s="2"/>
      <c r="B27" s="3" t="s">
        <v>24</v>
      </c>
      <c r="C27" s="2" t="s">
        <v>15</v>
      </c>
      <c r="D27" s="2">
        <f>62*0.05*1.2</f>
        <v>3.7199999999999998</v>
      </c>
      <c r="E27" s="1"/>
      <c r="F27" s="1"/>
      <c r="G27" s="1"/>
      <c r="H27" s="1"/>
      <c r="I27" s="1"/>
      <c r="J27" s="1"/>
      <c r="K27" s="1"/>
    </row>
    <row r="28" spans="1:11" ht="21" customHeight="1" x14ac:dyDescent="0.25">
      <c r="A28" s="2"/>
      <c r="B28" s="3" t="s">
        <v>25</v>
      </c>
      <c r="C28" s="2" t="s">
        <v>26</v>
      </c>
      <c r="D28" s="2">
        <f>D24*0.05*0.5</f>
        <v>1.55</v>
      </c>
      <c r="E28" s="1"/>
      <c r="F28" s="1"/>
      <c r="G28" s="1"/>
      <c r="H28" s="1"/>
      <c r="I28" s="1"/>
      <c r="J28" s="1"/>
      <c r="K28" s="1"/>
    </row>
    <row r="29" spans="1:11" ht="22.5" customHeight="1" x14ac:dyDescent="0.25">
      <c r="A29" s="2"/>
      <c r="B29" s="3" t="s">
        <v>30</v>
      </c>
      <c r="C29" s="2" t="s">
        <v>27</v>
      </c>
      <c r="D29" s="2">
        <f>D28/0.05*2</f>
        <v>62</v>
      </c>
      <c r="E29" s="1"/>
      <c r="F29" s="1"/>
      <c r="G29" s="1"/>
      <c r="H29" s="1"/>
      <c r="I29" s="1"/>
      <c r="J29" s="1"/>
      <c r="K29" s="1"/>
    </row>
    <row r="30" spans="1:11" ht="21" customHeight="1" x14ac:dyDescent="0.25">
      <c r="A30" s="2"/>
      <c r="B30" s="7" t="s">
        <v>28</v>
      </c>
      <c r="C30" s="2"/>
      <c r="D30" s="2"/>
      <c r="E30" s="1"/>
      <c r="F30" s="1"/>
      <c r="G30" s="1"/>
      <c r="H30" s="1"/>
      <c r="I30" s="1"/>
      <c r="J30" s="1"/>
      <c r="K30" s="1"/>
    </row>
    <row r="31" spans="1:11" ht="23.25" customHeight="1" x14ac:dyDescent="0.25">
      <c r="A31" s="2"/>
      <c r="B31" s="3" t="s">
        <v>29</v>
      </c>
      <c r="C31" s="2" t="s">
        <v>15</v>
      </c>
      <c r="D31" s="2">
        <f>D24*0.05</f>
        <v>3.1</v>
      </c>
      <c r="E31" s="1"/>
      <c r="F31" s="1"/>
      <c r="G31" s="1"/>
      <c r="H31" s="1"/>
      <c r="I31" s="1"/>
      <c r="J31" s="1"/>
      <c r="K31" s="1"/>
    </row>
    <row r="32" spans="1:11" ht="34.5" customHeight="1" x14ac:dyDescent="0.25">
      <c r="A32" s="5">
        <v>2</v>
      </c>
      <c r="B32" s="7" t="s">
        <v>21</v>
      </c>
      <c r="C32" s="5" t="s">
        <v>18</v>
      </c>
      <c r="D32" s="5">
        <v>10</v>
      </c>
      <c r="E32" s="1"/>
      <c r="F32" s="1"/>
      <c r="G32" s="1"/>
      <c r="H32" s="1"/>
      <c r="I32" s="1"/>
      <c r="J32" s="1"/>
      <c r="K32" s="1"/>
    </row>
    <row r="33" spans="1:12" ht="25.5" customHeight="1" x14ac:dyDescent="0.25">
      <c r="A33" s="2"/>
      <c r="B33" s="3" t="s">
        <v>23</v>
      </c>
      <c r="C33" s="2" t="s">
        <v>18</v>
      </c>
      <c r="D33" s="2">
        <v>10</v>
      </c>
      <c r="E33" s="1"/>
      <c r="F33" s="1"/>
      <c r="G33" s="1"/>
      <c r="H33" s="1"/>
      <c r="I33" s="1"/>
      <c r="J33" s="1"/>
      <c r="K33" s="1"/>
    </row>
    <row r="34" spans="1:12" ht="24" customHeight="1" x14ac:dyDescent="0.25">
      <c r="A34" s="2"/>
      <c r="B34" s="7" t="s">
        <v>3</v>
      </c>
      <c r="C34" s="2"/>
      <c r="D34" s="2"/>
      <c r="E34" s="1"/>
      <c r="F34" s="1"/>
      <c r="G34" s="1"/>
      <c r="H34" s="1"/>
      <c r="I34" s="1"/>
      <c r="J34" s="1"/>
      <c r="K34" s="1"/>
    </row>
    <row r="35" spans="1:12" ht="26.25" customHeight="1" x14ac:dyDescent="0.25">
      <c r="A35" s="2"/>
      <c r="B35" s="3" t="s">
        <v>24</v>
      </c>
      <c r="C35" s="2" t="s">
        <v>15</v>
      </c>
      <c r="D35" s="2">
        <f>D32*0.1*1.2</f>
        <v>1.2</v>
      </c>
      <c r="E35" s="1"/>
      <c r="F35" s="1"/>
      <c r="G35" s="1"/>
      <c r="H35" s="1"/>
      <c r="I35" s="1"/>
      <c r="J35" s="1"/>
      <c r="K35" s="1"/>
    </row>
    <row r="36" spans="1:12" ht="25.5" customHeight="1" x14ac:dyDescent="0.25">
      <c r="A36" s="2"/>
      <c r="B36" s="3" t="s">
        <v>25</v>
      </c>
      <c r="C36" s="2" t="s">
        <v>26</v>
      </c>
      <c r="D36" s="2">
        <f>1*0.5</f>
        <v>0.5</v>
      </c>
      <c r="E36" s="1"/>
      <c r="F36" s="1"/>
      <c r="G36" s="1"/>
      <c r="H36" s="1"/>
      <c r="I36" s="1"/>
      <c r="J36" s="1"/>
      <c r="K36" s="1"/>
    </row>
    <row r="37" spans="1:12" ht="25.5" customHeight="1" x14ac:dyDescent="0.25">
      <c r="A37" s="2"/>
      <c r="B37" s="3" t="s">
        <v>30</v>
      </c>
      <c r="C37" s="2" t="s">
        <v>27</v>
      </c>
      <c r="D37" s="2">
        <f>D36/0.05*2</f>
        <v>20</v>
      </c>
      <c r="E37" s="1"/>
      <c r="F37" s="1"/>
      <c r="G37" s="1"/>
      <c r="H37" s="1"/>
      <c r="I37" s="1"/>
      <c r="J37" s="1"/>
      <c r="K37" s="1"/>
    </row>
    <row r="38" spans="1:12" ht="25.5" customHeight="1" x14ac:dyDescent="0.25">
      <c r="A38" s="2"/>
      <c r="B38" s="7" t="s">
        <v>28</v>
      </c>
      <c r="C38" s="2"/>
      <c r="D38" s="2"/>
      <c r="E38" s="1"/>
      <c r="F38" s="1"/>
      <c r="G38" s="1"/>
      <c r="H38" s="1"/>
      <c r="I38" s="1"/>
      <c r="J38" s="1"/>
      <c r="K38" s="1"/>
    </row>
    <row r="39" spans="1:12" ht="25.5" customHeight="1" x14ac:dyDescent="0.25">
      <c r="A39" s="2"/>
      <c r="B39" s="3" t="s">
        <v>29</v>
      </c>
      <c r="C39" s="2" t="s">
        <v>15</v>
      </c>
      <c r="D39" s="2">
        <f>D32*0.1</f>
        <v>1</v>
      </c>
      <c r="E39" s="1"/>
      <c r="F39" s="1"/>
      <c r="G39" s="1"/>
      <c r="H39" s="1"/>
      <c r="I39" s="1"/>
      <c r="J39" s="1"/>
      <c r="K39" s="1"/>
    </row>
    <row r="40" spans="1:12" ht="52.5" customHeight="1" x14ac:dyDescent="0.25">
      <c r="A40" s="5">
        <v>3</v>
      </c>
      <c r="B40" s="7" t="s">
        <v>20</v>
      </c>
      <c r="C40" s="5" t="s">
        <v>18</v>
      </c>
      <c r="D40" s="5">
        <v>198</v>
      </c>
      <c r="E40" s="1"/>
      <c r="F40" s="1"/>
      <c r="G40" s="1"/>
      <c r="H40" s="1"/>
      <c r="I40" s="1"/>
      <c r="J40" s="1"/>
      <c r="K40" s="1"/>
      <c r="L40" s="10"/>
    </row>
    <row r="41" spans="1:12" ht="21.75" customHeight="1" x14ac:dyDescent="0.25">
      <c r="A41" s="2"/>
      <c r="B41" s="3" t="s">
        <v>23</v>
      </c>
      <c r="C41" s="2" t="s">
        <v>18</v>
      </c>
      <c r="D41" s="2">
        <v>198</v>
      </c>
      <c r="E41" s="1"/>
      <c r="F41" s="1"/>
      <c r="G41" s="1"/>
      <c r="H41" s="1"/>
      <c r="I41" s="1"/>
      <c r="J41" s="1"/>
      <c r="K41" s="1"/>
    </row>
    <row r="42" spans="1:12" ht="21.75" customHeight="1" x14ac:dyDescent="0.25">
      <c r="A42" s="2"/>
      <c r="B42" s="7" t="s">
        <v>3</v>
      </c>
      <c r="C42" s="2"/>
      <c r="D42" s="2"/>
      <c r="E42" s="1"/>
      <c r="F42" s="1"/>
      <c r="G42" s="1"/>
      <c r="H42" s="1"/>
      <c r="I42" s="1"/>
      <c r="J42" s="1"/>
      <c r="K42" s="1"/>
    </row>
    <row r="43" spans="1:12" ht="21.75" customHeight="1" x14ac:dyDescent="0.25">
      <c r="A43" s="2"/>
      <c r="B43" s="3" t="s">
        <v>24</v>
      </c>
      <c r="C43" s="2" t="s">
        <v>15</v>
      </c>
      <c r="D43" s="9">
        <f>D40*0.03*1.2</f>
        <v>7.1279999999999992</v>
      </c>
      <c r="E43" s="1"/>
      <c r="F43" s="1"/>
      <c r="G43" s="1"/>
      <c r="H43" s="1"/>
      <c r="I43" s="1"/>
      <c r="J43" s="1"/>
      <c r="K43" s="1"/>
    </row>
    <row r="44" spans="1:12" ht="21.75" customHeight="1" x14ac:dyDescent="0.25">
      <c r="A44" s="2"/>
      <c r="B44" s="3" t="s">
        <v>25</v>
      </c>
      <c r="C44" s="2" t="s">
        <v>26</v>
      </c>
      <c r="D44" s="2">
        <f>D40*0.03*0.5</f>
        <v>2.9699999999999998</v>
      </c>
      <c r="E44" s="1"/>
      <c r="F44" s="1"/>
      <c r="G44" s="1"/>
      <c r="H44" s="1"/>
      <c r="I44" s="1"/>
      <c r="J44" s="1"/>
      <c r="K44" s="1"/>
    </row>
    <row r="45" spans="1:12" ht="21.75" customHeight="1" x14ac:dyDescent="0.25">
      <c r="A45" s="2"/>
      <c r="B45" s="3" t="s">
        <v>30</v>
      </c>
      <c r="C45" s="2" t="s">
        <v>27</v>
      </c>
      <c r="D45" s="2">
        <f>D44/0.05*2</f>
        <v>118.79999999999998</v>
      </c>
      <c r="E45" s="1"/>
      <c r="F45" s="1"/>
      <c r="G45" s="1"/>
      <c r="H45" s="1"/>
      <c r="I45" s="1"/>
      <c r="J45" s="1"/>
      <c r="K45" s="1"/>
    </row>
    <row r="46" spans="1:12" ht="21.75" customHeight="1" x14ac:dyDescent="0.25">
      <c r="A46" s="2"/>
      <c r="B46" s="7" t="s">
        <v>28</v>
      </c>
      <c r="C46" s="2"/>
      <c r="D46" s="2"/>
      <c r="E46" s="1"/>
      <c r="F46" s="1"/>
      <c r="G46" s="1"/>
      <c r="H46" s="1"/>
      <c r="I46" s="1"/>
      <c r="J46" s="1"/>
      <c r="K46" s="1"/>
    </row>
    <row r="47" spans="1:12" ht="21.75" customHeight="1" x14ac:dyDescent="0.25">
      <c r="A47" s="2"/>
      <c r="B47" s="3" t="s">
        <v>29</v>
      </c>
      <c r="C47" s="2" t="s">
        <v>15</v>
      </c>
      <c r="D47" s="2">
        <f>D40*0.03</f>
        <v>5.9399999999999995</v>
      </c>
      <c r="E47" s="1"/>
      <c r="F47" s="1"/>
      <c r="G47" s="1"/>
      <c r="H47" s="1"/>
      <c r="I47" s="1"/>
      <c r="J47" s="1"/>
      <c r="K47" s="1"/>
    </row>
    <row r="48" spans="1:12" ht="48.75" customHeight="1" x14ac:dyDescent="0.25">
      <c r="A48" s="5">
        <v>4</v>
      </c>
      <c r="B48" s="7" t="s">
        <v>17</v>
      </c>
      <c r="C48" s="5" t="s">
        <v>26</v>
      </c>
      <c r="D48" s="8">
        <v>31</v>
      </c>
      <c r="E48" s="1"/>
      <c r="F48" s="1"/>
      <c r="G48" s="1"/>
      <c r="H48" s="1"/>
      <c r="I48" s="1"/>
      <c r="J48" s="1"/>
      <c r="K48" s="1"/>
      <c r="L48" s="10"/>
    </row>
    <row r="49" spans="1:11" ht="18.75" customHeight="1" x14ac:dyDescent="0.25">
      <c r="A49" s="1"/>
      <c r="B49" s="4" t="s">
        <v>23</v>
      </c>
      <c r="C49" s="2" t="s">
        <v>26</v>
      </c>
      <c r="D49" s="9">
        <f>D48</f>
        <v>31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" t="s">
        <v>28</v>
      </c>
      <c r="C50" s="2"/>
      <c r="D50" s="2"/>
      <c r="E50" s="1"/>
      <c r="F50" s="1"/>
      <c r="G50" s="1"/>
      <c r="H50" s="1"/>
      <c r="I50" s="1"/>
      <c r="J50" s="1"/>
      <c r="K50" s="1"/>
    </row>
    <row r="51" spans="1:11" ht="19.5" customHeight="1" x14ac:dyDescent="0.25">
      <c r="A51" s="1"/>
      <c r="B51" s="4" t="s">
        <v>31</v>
      </c>
      <c r="C51" s="2" t="s">
        <v>26</v>
      </c>
      <c r="D51" s="9">
        <f>D49</f>
        <v>31</v>
      </c>
      <c r="E51" s="1"/>
      <c r="F51" s="1"/>
      <c r="G51" s="1"/>
      <c r="H51" s="1"/>
      <c r="I51" s="1"/>
      <c r="J51" s="1"/>
      <c r="K51" s="1"/>
    </row>
    <row r="52" spans="1:11" ht="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6" t="s">
        <v>6</v>
      </c>
      <c r="C53" s="1"/>
      <c r="D53" s="1"/>
      <c r="E53" s="1"/>
      <c r="F53" s="1"/>
      <c r="G53" s="1"/>
      <c r="H53" s="1"/>
      <c r="I53" s="1"/>
      <c r="J53" s="1"/>
      <c r="K53" s="1"/>
    </row>
  </sheetData>
  <mergeCells count="11">
    <mergeCell ref="A1:K1"/>
    <mergeCell ref="A2:K2"/>
    <mergeCell ref="A3:K3"/>
    <mergeCell ref="A4:A5"/>
    <mergeCell ref="B4:B5"/>
    <mergeCell ref="C4:C5"/>
    <mergeCell ref="D4:D5"/>
    <mergeCell ref="K4:K5"/>
    <mergeCell ref="I4:J4"/>
    <mergeCell ref="G4:H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2019-02-07T05:30:01Z</dcterms:modified>
</cp:coreProperties>
</file>